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LICITAÇÃO!$A$1:$K$24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34"/>
  <c r="F57" s="1"/>
  <c r="B57"/>
  <c r="D57" i="33"/>
  <c r="F57" s="1"/>
  <c r="B57"/>
  <c r="D57" i="32"/>
  <c r="F57" s="1"/>
  <c r="B57"/>
  <c r="D57" i="31"/>
  <c r="F57" s="1"/>
  <c r="B57"/>
  <c r="D57" i="30"/>
  <c r="F57" s="1"/>
  <c r="B57"/>
  <c r="D57" i="29"/>
  <c r="F57" s="1"/>
  <c r="B57"/>
  <c r="D57" i="28"/>
  <c r="F57" s="1"/>
  <c r="B57"/>
  <c r="C10" i="32" l="1"/>
  <c r="C13" s="1"/>
  <c r="C14" s="1"/>
  <c r="D62"/>
  <c r="C62" s="1"/>
  <c r="D61"/>
  <c r="C61" s="1"/>
  <c r="B61" l="1"/>
  <c r="B62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J20" i="18"/>
  <c r="C58" i="28" l="1"/>
  <c r="G12" i="18" l="1"/>
  <c r="G11"/>
  <c r="G10"/>
  <c r="G9"/>
  <c r="G8"/>
  <c r="G7"/>
  <c r="G6"/>
  <c r="B78" i="34"/>
  <c r="B72"/>
  <c r="D62"/>
  <c r="C62" s="1"/>
  <c r="D61"/>
  <c r="C61"/>
  <c r="B60"/>
  <c r="E59"/>
  <c r="C59" s="1"/>
  <c r="B53"/>
  <c r="B48"/>
  <c r="B40"/>
  <c r="B27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C13"/>
  <c r="C14" s="1"/>
  <c r="B58" s="1"/>
  <c r="B78" i="30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29"/>
  <c r="B72"/>
  <c r="D62"/>
  <c r="C62" s="1"/>
  <c r="D61"/>
  <c r="C61" s="1"/>
  <c r="B60"/>
  <c r="E59"/>
  <c r="C59" s="1"/>
  <c r="B53"/>
  <c r="B48"/>
  <c r="B40"/>
  <c r="B27"/>
  <c r="C13"/>
  <c r="C14" s="1"/>
  <c r="B58" s="1"/>
  <c r="B78" i="28"/>
  <c r="B72"/>
  <c r="D62"/>
  <c r="C62"/>
  <c r="D61"/>
  <c r="C61" s="1"/>
  <c r="B60"/>
  <c r="E59"/>
  <c r="C59" s="1"/>
  <c r="B53"/>
  <c r="B48"/>
  <c r="B40"/>
  <c r="B27"/>
  <c r="C13"/>
  <c r="C14" s="1"/>
  <c r="B59" i="30" l="1"/>
  <c r="B62"/>
  <c r="B62" i="29"/>
  <c r="B59"/>
  <c r="B61"/>
  <c r="C38" i="28"/>
  <c r="C30"/>
  <c r="B58"/>
  <c r="C21"/>
  <c r="B54" i="31"/>
  <c r="B54" i="33"/>
  <c r="B54" i="28"/>
  <c r="B54" i="32"/>
  <c r="B54" i="34"/>
  <c r="B61"/>
  <c r="B54" i="29"/>
  <c r="B59" i="33"/>
  <c r="B61"/>
  <c r="B62"/>
  <c r="C44" i="34"/>
  <c r="C35"/>
  <c r="C26"/>
  <c r="C18"/>
  <c r="B63"/>
  <c r="C51"/>
  <c r="C24"/>
  <c r="B59"/>
  <c r="C30"/>
  <c r="C37"/>
  <c r="C20"/>
  <c r="C64"/>
  <c r="C60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65" s="1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65" s="1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B63"/>
  <c r="C35"/>
  <c r="C25"/>
  <c r="C34"/>
  <c r="C43"/>
  <c r="C52"/>
  <c r="C60"/>
  <c r="C65" s="1"/>
  <c r="C71" s="1"/>
  <c r="C64"/>
  <c r="C18"/>
  <c r="C26"/>
  <c r="C44"/>
  <c r="B61"/>
  <c r="C19"/>
  <c r="C36"/>
  <c r="C45"/>
  <c r="C20"/>
  <c r="C37"/>
  <c r="C46"/>
  <c r="F18" i="18"/>
  <c r="C48" i="31" l="1"/>
  <c r="C65"/>
  <c r="C71" s="1"/>
  <c r="C65" i="34"/>
  <c r="C70" s="1"/>
  <c r="C65" i="32"/>
  <c r="C71" s="1"/>
  <c r="C53" i="28"/>
  <c r="C53" i="32"/>
  <c r="C53" i="34"/>
  <c r="B65"/>
  <c r="B65" i="29"/>
  <c r="C48"/>
  <c r="C27" i="28"/>
  <c r="C40"/>
  <c r="C27" i="29"/>
  <c r="C65" i="33"/>
  <c r="C70" s="1"/>
  <c r="C48"/>
  <c r="C27" i="34"/>
  <c r="C40"/>
  <c r="C48"/>
  <c r="B65" i="33"/>
  <c r="C40"/>
  <c r="C27"/>
  <c r="C53"/>
  <c r="C40" i="32"/>
  <c r="B65"/>
  <c r="C27"/>
  <c r="C48"/>
  <c r="C40" i="31"/>
  <c r="C53"/>
  <c r="C27"/>
  <c r="B65"/>
  <c r="C71" i="30"/>
  <c r="C70"/>
  <c r="C27"/>
  <c r="C40"/>
  <c r="C48"/>
  <c r="B65"/>
  <c r="C53"/>
  <c r="C71" i="29"/>
  <c r="C70"/>
  <c r="C53"/>
  <c r="C40"/>
  <c r="C70" i="28"/>
  <c r="C72" s="1"/>
  <c r="C48"/>
  <c r="B65"/>
  <c r="G16" i="18"/>
  <c r="E23" i="27"/>
  <c r="D23"/>
  <c r="C23"/>
  <c r="C70" i="31" l="1"/>
  <c r="C72" s="1"/>
  <c r="C71" i="34"/>
  <c r="C72" s="1"/>
  <c r="C70" i="32"/>
  <c r="C72" s="1"/>
  <c r="C54" i="28"/>
  <c r="C67" s="1"/>
  <c r="C75" s="1"/>
  <c r="C54" i="31"/>
  <c r="C67" s="1"/>
  <c r="C71" i="33"/>
  <c r="C72" s="1"/>
  <c r="C75" s="1"/>
  <c r="C54" i="29"/>
  <c r="C67" s="1"/>
  <c r="C54" i="33"/>
  <c r="C67" s="1"/>
  <c r="C72" i="30"/>
  <c r="C54" i="34"/>
  <c r="C67" s="1"/>
  <c r="C54" i="32"/>
  <c r="C67" s="1"/>
  <c r="C54" i="30"/>
  <c r="C67" s="1"/>
  <c r="C72" i="29"/>
  <c r="H16" i="18"/>
  <c r="J16" s="1"/>
  <c r="H12" i="13"/>
  <c r="C76" i="29" l="1"/>
  <c r="C77" i="28"/>
  <c r="C76"/>
  <c r="C78" s="1"/>
  <c r="C80" s="1"/>
  <c r="F6" i="18" s="1"/>
  <c r="C77" i="33"/>
  <c r="C75" i="31"/>
  <c r="C76"/>
  <c r="C77"/>
  <c r="C76" i="33"/>
  <c r="C76" i="34"/>
  <c r="C75"/>
  <c r="C77"/>
  <c r="C76" i="32"/>
  <c r="C77"/>
  <c r="C75"/>
  <c r="C76" i="30"/>
  <c r="C77"/>
  <c r="C75"/>
  <c r="C77" i="29"/>
  <c r="C75"/>
  <c r="F20" i="12"/>
  <c r="C78" i="33" l="1"/>
  <c r="C80" s="1"/>
  <c r="F11" i="18" s="1"/>
  <c r="C78" i="31"/>
  <c r="C80" s="1"/>
  <c r="F9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7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2" s="1"/>
  <c r="H14"/>
  <c r="H21" s="1"/>
  <c r="H13"/>
  <c r="J13" l="1"/>
</calcChain>
</file>

<file path=xl/sharedStrings.xml><?xml version="1.0" encoding="utf-8"?>
<sst xmlns="http://schemas.openxmlformats.org/spreadsheetml/2006/main" count="770" uniqueCount="222">
  <si>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</si>
  <si>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</si>
  <si>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</si>
  <si>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</si>
  <si>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</si>
  <si>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</si>
  <si>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</si>
  <si>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</si>
  <si>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</si>
  <si>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</si>
  <si>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</si>
  <si>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</si>
  <si>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</si>
  <si>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</si>
  <si>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</si>
  <si>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</si>
  <si>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</si>
  <si>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</si>
  <si>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</si>
  <si>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</si>
  <si>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</si>
  <si>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</si>
  <si>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</si>
  <si>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</si>
  <si>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</si>
  <si>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</si>
  <si>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</si>
  <si>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</si>
  <si>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</si>
  <si>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</si>
  <si>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</si>
  <si>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</si>
  <si>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</si>
  <si>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</si>
  <si>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</si>
  <si>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</si>
  <si>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</si>
  <si>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</si>
  <si>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</si>
  <si>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</si>
  <si>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</si>
  <si>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</si>
  <si>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</si>
  <si>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</si>
  <si>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</si>
  <si>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</si>
  <si>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</si>
  <si>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</si>
  <si>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</si>
  <si>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</si>
  <si>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</si>
  <si>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</si>
  <si>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</si>
  <si>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</si>
  <si>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</si>
  <si>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</si>
  <si>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</si>
  <si>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</si>
  <si>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</si>
  <si>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</si>
  <si>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</si>
  <si>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</si>
  <si>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</si>
  <si>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</si>
  <si>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</si>
  <si>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</si>
  <si>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</si>
  <si>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</si>
  <si>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</si>
  <si>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</si>
  <si>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</si>
  <si>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</si>
  <si>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</si>
  <si>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</si>
  <si>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</si>
  <si>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</si>
  <si>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</si>
  <si>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</si>
  <si>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</si>
  <si>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</si>
  <si>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</si>
  <si>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</si>
  <si>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</si>
  <si>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</si>
  <si>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</si>
  <si>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</si>
  <si>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</si>
  <si>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</si>
  <si>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</si>
  <si>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</si>
  <si>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</si>
  <si>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</si>
  <si>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</si>
  <si>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</si>
  <si>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</si>
  <si>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</si>
  <si>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</si>
  <si>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</si>
  <si>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</si>
  <si>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</si>
  <si>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</si>
  <si>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</si>
  <si>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</si>
  <si>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</si>
  <si>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</si>
  <si>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</si>
  <si>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</si>
  <si>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</si>
  <si>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</si>
  <si>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</si>
  <si>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</si>
  <si>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</si>
  <si>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</si>
  <si>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</si>
  <si>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</si>
  <si>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</si>
  <si>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</si>
  <si>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</si>
  <si>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</si>
  <si>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</si>
  <si>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</si>
  <si>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</si>
  <si>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</si>
  <si>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</si>
  <si>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</si>
  <si>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</si>
  <si>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</si>
  <si>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</si>
  <si>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</si>
  <si>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</si>
  <si>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</si>
  <si>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</si>
  <si>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</si>
  <si>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</si>
  <si>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</si>
  <si>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</si>
  <si>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</si>
  <si>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</si>
  <si>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</si>
  <si>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</si>
  <si>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</si>
  <si>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</si>
  <si>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</si>
  <si>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</si>
  <si>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</si>
  <si>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</si>
  <si>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</si>
  <si>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</si>
  <si>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</si>
  <si>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</si>
  <si>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</si>
  <si>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</si>
  <si>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</si>
  <si>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</si>
  <si>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</si>
  <si>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</si>
  <si>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</si>
  <si>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</si>
  <si>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</si>
  <si>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</si>
  <si>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</si>
  <si>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</si>
  <si>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</si>
  <si>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</si>
  <si>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</si>
  <si>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</si>
  <si>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</si>
  <si>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</si>
  <si>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</si>
  <si>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</si>
  <si>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</si>
  <si>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</si>
  <si>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</si>
  <si>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</si>
  <si>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</si>
  <si>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</si>
  <si>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</si>
  <si>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</si>
  <si>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</si>
  <si>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</si>
  <si>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</si>
  <si>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</si>
  <si>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</si>
  <si>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</si>
  <si>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</si>
  <si>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</si>
  <si>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</si>
  <si>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</si>
  <si>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</si>
  <si>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</si>
  <si>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</si>
  <si>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</si>
  <si>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</si>
  <si>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</si>
  <si>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</si>
  <si>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</si>
  <si>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</si>
  <si>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</si>
  <si>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</si>
  <si>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</si>
  <si>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</si>
  <si>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</si>
  <si>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</si>
  <si>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</si>
  <si>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</si>
  <si>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</si>
  <si>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PARNAÍBA</t>
  </si>
  <si>
    <t>Manutenção de Elevadores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</si>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</sst>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3" xfId="0" applyFont="1" applyFill="1" applyBorder="1" applyAlignment="1">
      <alignment wrapText="1"/>
    </xf>
    <xf numFmtId="0" fontId="2" fillId="0" borderId="43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6" fillId="0" borderId="4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0" fontId="16" fillId="0" borderId="20" xfId="3" applyFont="1" applyFill="1" applyBorder="1" applyAlignment="1">
      <alignment horizontal="left" vertical="top" wrapText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3" fontId="17" fillId="0" borderId="41" xfId="8" applyNumberFormat="1" applyFont="1" applyFill="1" applyBorder="1" applyAlignment="1" applyProtection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4" borderId="0" xfId="0" applyFill="1"/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xmlns="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7"/>
  <sheetViews>
    <sheetView tabSelected="1" view="pageBreakPreview" zoomScale="90" zoomScaleNormal="90" zoomScaleSheetLayoutView="90" workbookViewId="0">
      <selection activeCell="M22" sqref="M22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53" t="s">
        <v>123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47.25" customHeight="1" thickBot="1">
      <c r="A4" s="165" t="s">
        <v>86</v>
      </c>
      <c r="B4" s="171" t="s">
        <v>87</v>
      </c>
      <c r="C4" s="171"/>
      <c r="D4" s="156" t="s">
        <v>88</v>
      </c>
      <c r="E4" s="157"/>
      <c r="F4" s="158" t="s">
        <v>89</v>
      </c>
      <c r="G4" s="159"/>
      <c r="H4" s="158" t="s">
        <v>90</v>
      </c>
      <c r="I4" s="159"/>
      <c r="J4" s="173" t="s">
        <v>91</v>
      </c>
      <c r="K4" s="174"/>
    </row>
    <row r="5" spans="1:11" ht="35.65" customHeight="1" thickBot="1">
      <c r="A5" s="166"/>
      <c r="B5" s="172"/>
      <c r="C5" s="172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60" t="s">
        <v>206</v>
      </c>
      <c r="B6" s="164" t="s">
        <v>97</v>
      </c>
      <c r="C6" s="164"/>
      <c r="D6" s="105">
        <v>1</v>
      </c>
      <c r="E6" s="105">
        <v>30</v>
      </c>
      <c r="F6" s="126">
        <f>'Anexo 02_1'!$C$80</f>
        <v>6107.23</v>
      </c>
      <c r="G6" s="127">
        <f>'Anexo 02_1'!$C$83</f>
        <v>35.270000000000003</v>
      </c>
      <c r="H6" s="128">
        <f t="shared" ref="H6:I12" si="0">ROUND(D6*F6,2)</f>
        <v>6107.23</v>
      </c>
      <c r="I6" s="106">
        <f t="shared" si="0"/>
        <v>1058.0999999999999</v>
      </c>
      <c r="J6" s="126">
        <f t="shared" ref="J6:K12" si="1">ROUND(H6*12,2)</f>
        <v>73286.759999999995</v>
      </c>
      <c r="K6" s="107">
        <f t="shared" si="1"/>
        <v>12697.2</v>
      </c>
    </row>
    <row r="7" spans="1:11" ht="15.75" customHeight="1" thickBot="1">
      <c r="A7" s="160"/>
      <c r="B7" s="164" t="s">
        <v>98</v>
      </c>
      <c r="C7" s="164"/>
      <c r="D7" s="105">
        <v>1</v>
      </c>
      <c r="E7" s="105">
        <v>30</v>
      </c>
      <c r="F7" s="126">
        <f>'Anexo 02_2'!$C$80</f>
        <v>6107.23</v>
      </c>
      <c r="G7" s="127">
        <f>'Anexo 02_2'!$C$83</f>
        <v>35.270000000000003</v>
      </c>
      <c r="H7" s="128">
        <f t="shared" si="0"/>
        <v>6107.23</v>
      </c>
      <c r="I7" s="106">
        <f t="shared" si="0"/>
        <v>1058.0999999999999</v>
      </c>
      <c r="J7" s="126">
        <f t="shared" si="1"/>
        <v>73286.759999999995</v>
      </c>
      <c r="K7" s="107">
        <f t="shared" si="1"/>
        <v>12697.2</v>
      </c>
    </row>
    <row r="8" spans="1:11" ht="15.75" customHeight="1" thickBot="1">
      <c r="A8" s="160"/>
      <c r="B8" s="164" t="s">
        <v>99</v>
      </c>
      <c r="C8" s="164"/>
      <c r="D8" s="105">
        <v>3</v>
      </c>
      <c r="E8" s="105">
        <v>40</v>
      </c>
      <c r="F8" s="126">
        <f>'Anexo 02_3'!$C$80</f>
        <v>4214.45</v>
      </c>
      <c r="G8" s="127">
        <f>'Anexo 02_3'!$C$83</f>
        <v>20.84</v>
      </c>
      <c r="H8" s="128">
        <f t="shared" si="0"/>
        <v>12643.35</v>
      </c>
      <c r="I8" s="106">
        <f t="shared" si="0"/>
        <v>833.6</v>
      </c>
      <c r="J8" s="126">
        <f t="shared" si="1"/>
        <v>151720.20000000001</v>
      </c>
      <c r="K8" s="107">
        <f t="shared" si="1"/>
        <v>10003.200000000001</v>
      </c>
    </row>
    <row r="9" spans="1:11" ht="15.75" customHeight="1" thickBot="1">
      <c r="A9" s="160"/>
      <c r="B9" s="164" t="s">
        <v>100</v>
      </c>
      <c r="C9" s="164"/>
      <c r="D9" s="105">
        <v>2</v>
      </c>
      <c r="E9" s="105">
        <v>40</v>
      </c>
      <c r="F9" s="126">
        <f>'Anexo 02_4'!$C$80</f>
        <v>3404.4</v>
      </c>
      <c r="G9" s="127">
        <f>'Anexo 02_4'!$C$83</f>
        <v>16.329999999999998</v>
      </c>
      <c r="H9" s="128">
        <f t="shared" si="0"/>
        <v>6808.8</v>
      </c>
      <c r="I9" s="106">
        <f t="shared" si="0"/>
        <v>653.20000000000005</v>
      </c>
      <c r="J9" s="126">
        <f t="shared" si="1"/>
        <v>81705.600000000006</v>
      </c>
      <c r="K9" s="107">
        <f t="shared" si="1"/>
        <v>7838.4</v>
      </c>
    </row>
    <row r="10" spans="1:11" ht="15.75" customHeight="1" thickBot="1">
      <c r="A10" s="160"/>
      <c r="B10" s="164" t="s">
        <v>116</v>
      </c>
      <c r="C10" s="164"/>
      <c r="D10" s="105">
        <v>1</v>
      </c>
      <c r="E10" s="105">
        <v>0</v>
      </c>
      <c r="F10" s="126">
        <f>'Anexo 02_5'!$C$80</f>
        <v>7137.5599999999995</v>
      </c>
      <c r="G10" s="127">
        <f>'Anexo 02_5'!$C$83</f>
        <v>35.270000000000003</v>
      </c>
      <c r="H10" s="128">
        <f t="shared" si="0"/>
        <v>7137.56</v>
      </c>
      <c r="I10" s="106">
        <f t="shared" si="0"/>
        <v>0</v>
      </c>
      <c r="J10" s="126">
        <f t="shared" si="1"/>
        <v>85650.72</v>
      </c>
      <c r="K10" s="107">
        <f t="shared" si="1"/>
        <v>0</v>
      </c>
    </row>
    <row r="11" spans="1:11" ht="15.75" customHeight="1" thickBot="1">
      <c r="A11" s="160"/>
      <c r="B11" s="167" t="s">
        <v>109</v>
      </c>
      <c r="C11" s="168"/>
      <c r="D11" s="105">
        <v>1</v>
      </c>
      <c r="E11" s="105">
        <v>40</v>
      </c>
      <c r="F11" s="126">
        <f>'Anexo 02_6'!$C$80</f>
        <v>6107.23</v>
      </c>
      <c r="G11" s="127">
        <f>'Anexo 02_6'!$C$83</f>
        <v>35.270000000000003</v>
      </c>
      <c r="H11" s="128">
        <f t="shared" si="0"/>
        <v>6107.23</v>
      </c>
      <c r="I11" s="106">
        <f t="shared" si="0"/>
        <v>1410.8</v>
      </c>
      <c r="J11" s="126">
        <f t="shared" si="1"/>
        <v>73286.759999999995</v>
      </c>
      <c r="K11" s="107">
        <f t="shared" si="1"/>
        <v>16929.599999999999</v>
      </c>
    </row>
    <row r="12" spans="1:11" ht="15.75" customHeight="1" thickBot="1">
      <c r="A12" s="160"/>
      <c r="B12" s="169" t="s">
        <v>110</v>
      </c>
      <c r="C12" s="170"/>
      <c r="D12" s="105">
        <v>0</v>
      </c>
      <c r="E12" s="105">
        <v>40</v>
      </c>
      <c r="F12" s="126">
        <f>'Anexo 02_7'!$C$80</f>
        <v>6107.23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60"/>
      <c r="B13" s="187" t="s">
        <v>117</v>
      </c>
      <c r="C13" s="188"/>
      <c r="D13" s="188"/>
      <c r="E13" s="188"/>
      <c r="F13" s="129"/>
      <c r="G13" s="129"/>
      <c r="H13" s="130">
        <f>SUM(H6:H12)</f>
        <v>44911.399999999994</v>
      </c>
      <c r="I13" s="131">
        <f>SUM(I6:I12)</f>
        <v>6424.6</v>
      </c>
      <c r="J13" s="132">
        <f>SUM(J6:J12)</f>
        <v>538936.79999999993</v>
      </c>
      <c r="K13" s="133">
        <f>SUM(K6:K12)</f>
        <v>77095.200000000012</v>
      </c>
    </row>
    <row r="14" spans="1:11" ht="15.75" customHeight="1" thickBot="1">
      <c r="A14" s="161"/>
      <c r="B14" s="187" t="s">
        <v>101</v>
      </c>
      <c r="C14" s="188"/>
      <c r="D14" s="188"/>
      <c r="E14" s="188"/>
      <c r="F14" s="134"/>
      <c r="G14" s="134"/>
      <c r="H14" s="175">
        <f>SUM(H6:H12)+SUM(I6:I12)</f>
        <v>51335.999999999993</v>
      </c>
      <c r="I14" s="176"/>
      <c r="J14" s="177">
        <f>SUM(J6:J12)+SUM(K6:K12)</f>
        <v>616032</v>
      </c>
      <c r="K14" s="178"/>
    </row>
    <row r="15" spans="1:11" ht="15.75" customHeight="1" thickBot="1">
      <c r="A15" s="162"/>
      <c r="B15" s="191" t="s">
        <v>181</v>
      </c>
      <c r="C15" s="192"/>
      <c r="D15" s="192"/>
      <c r="E15" s="192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62"/>
      <c r="B16" s="193"/>
      <c r="C16" s="194"/>
      <c r="D16" s="194"/>
      <c r="E16" s="194"/>
      <c r="F16" s="139">
        <v>26000</v>
      </c>
      <c r="G16" s="140">
        <f>('Anexo 02_11'!D23)/100*LICITAÇÃO!F16</f>
        <v>3972.7999999999997</v>
      </c>
      <c r="H16" s="182">
        <f>F16+G16</f>
        <v>29972.799999999999</v>
      </c>
      <c r="I16" s="180"/>
      <c r="J16" s="183">
        <f>ROUND(12*H16,2)</f>
        <v>359673.59999999998</v>
      </c>
      <c r="K16" s="184"/>
    </row>
    <row r="17" spans="1:11" ht="15.75" customHeight="1" thickBot="1">
      <c r="A17" s="163"/>
      <c r="B17" s="195"/>
      <c r="C17" s="196"/>
      <c r="D17" s="196"/>
      <c r="E17" s="196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62"/>
      <c r="B18" s="185" t="s">
        <v>158</v>
      </c>
      <c r="C18" s="186"/>
      <c r="D18" s="186"/>
      <c r="E18" s="186"/>
      <c r="F18" s="139">
        <f>15*2*100</f>
        <v>3000</v>
      </c>
      <c r="G18" s="140">
        <f>'Anexo 02_8'!H21</f>
        <v>1.41</v>
      </c>
      <c r="H18" s="179">
        <f>ROUND(F18*G18,2)</f>
        <v>4230</v>
      </c>
      <c r="I18" s="180"/>
      <c r="J18" s="181">
        <f>ROUND(H18*12,2)</f>
        <v>50760</v>
      </c>
      <c r="K18" s="178"/>
    </row>
    <row r="19" spans="1:11" ht="15.75" customHeight="1" thickBot="1">
      <c r="A19" s="162"/>
      <c r="B19" s="187" t="s">
        <v>168</v>
      </c>
      <c r="C19" s="188"/>
      <c r="D19" s="188"/>
      <c r="E19" s="188"/>
      <c r="F19" s="139">
        <v>16</v>
      </c>
      <c r="G19" s="140">
        <f>'Anexo 02_9'!H12</f>
        <v>89.65</v>
      </c>
      <c r="H19" s="179">
        <f>ROUND(F19*G19,2)</f>
        <v>1434.4</v>
      </c>
      <c r="I19" s="180"/>
      <c r="J19" s="181">
        <f>ROUND(H19*12,2)</f>
        <v>17212.8</v>
      </c>
      <c r="K19" s="178"/>
    </row>
    <row r="20" spans="1:11" ht="15.75" customHeight="1" thickBot="1">
      <c r="A20" s="141"/>
      <c r="B20" s="187" t="s">
        <v>207</v>
      </c>
      <c r="C20" s="188"/>
      <c r="D20" s="188"/>
      <c r="E20" s="188"/>
      <c r="F20" s="188"/>
      <c r="G20" s="197"/>
      <c r="H20" s="179">
        <v>1450</v>
      </c>
      <c r="I20" s="200"/>
      <c r="J20" s="181">
        <f>ROUND(H20*12,2)</f>
        <v>17400</v>
      </c>
      <c r="K20" s="178"/>
    </row>
    <row r="21" spans="1:11" ht="15.75" customHeight="1" thickBot="1">
      <c r="A21" s="189" t="s">
        <v>169</v>
      </c>
      <c r="B21" s="190"/>
      <c r="C21" s="190"/>
      <c r="D21" s="190"/>
      <c r="E21" s="190"/>
      <c r="F21" s="190"/>
      <c r="G21" s="190"/>
      <c r="H21" s="179">
        <f>SUM(H14:I20)</f>
        <v>88423.199999999983</v>
      </c>
      <c r="I21" s="180"/>
      <c r="J21" s="198"/>
      <c r="K21" s="199"/>
    </row>
    <row r="22" spans="1:11" ht="15.75" customHeight="1" thickBot="1">
      <c r="A22" s="151" t="s">
        <v>118</v>
      </c>
      <c r="B22" s="152"/>
      <c r="C22" s="152"/>
      <c r="D22" s="152"/>
      <c r="E22" s="152"/>
      <c r="F22" s="152"/>
      <c r="G22" s="152"/>
      <c r="H22" s="142"/>
      <c r="I22" s="142"/>
      <c r="J22" s="183">
        <f>SUM(J14:K21)</f>
        <v>1061078.3999999999</v>
      </c>
      <c r="K22" s="184"/>
    </row>
    <row r="27" spans="1:11">
      <c r="D27" s="117">
        <f>SUM(D6:D12)</f>
        <v>9</v>
      </c>
    </row>
  </sheetData>
  <sheetProtection selectLockedCells="1" selectUnlockedCells="1"/>
  <mergeCells count="37">
    <mergeCell ref="J22:K22"/>
    <mergeCell ref="H21:I21"/>
    <mergeCell ref="J21:K21"/>
    <mergeCell ref="H19:I19"/>
    <mergeCell ref="J19:K19"/>
    <mergeCell ref="H20:I20"/>
    <mergeCell ref="J20:K20"/>
    <mergeCell ref="B18:E18"/>
    <mergeCell ref="B13:E13"/>
    <mergeCell ref="B14:E14"/>
    <mergeCell ref="A21:G21"/>
    <mergeCell ref="B15:E16"/>
    <mergeCell ref="B17:E17"/>
    <mergeCell ref="B19:E19"/>
    <mergeCell ref="B20:G20"/>
    <mergeCell ref="H14:I14"/>
    <mergeCell ref="J14:K14"/>
    <mergeCell ref="H18:I18"/>
    <mergeCell ref="J18:K18"/>
    <mergeCell ref="H16:I16"/>
    <mergeCell ref="J16:K16"/>
    <mergeCell ref="A22:G22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J19" sqref="J19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201" t="s">
        <v>46</v>
      </c>
      <c r="B2" s="201"/>
      <c r="C2" s="201"/>
      <c r="D2" s="201"/>
      <c r="E2" s="201"/>
      <c r="F2" s="201"/>
      <c r="G2" s="201"/>
      <c r="H2" s="201"/>
    </row>
    <row r="3" spans="1:10" s="4" customFormat="1" ht="18.75">
      <c r="A3" s="201" t="s">
        <v>174</v>
      </c>
      <c r="B3" s="201"/>
      <c r="C3" s="201"/>
      <c r="D3" s="201"/>
      <c r="E3" s="201"/>
      <c r="F3" s="201"/>
      <c r="G3" s="201"/>
      <c r="H3" s="201"/>
    </row>
    <row r="4" spans="1:10" s="4" customFormat="1" ht="8.25">
      <c r="A4" s="6"/>
      <c r="B4" s="6"/>
      <c r="C4" s="6"/>
    </row>
    <row r="5" spans="1:10">
      <c r="A5" s="202" t="s">
        <v>1</v>
      </c>
      <c r="B5" s="202"/>
      <c r="C5" s="202"/>
      <c r="D5" s="202"/>
      <c r="E5" s="202"/>
      <c r="F5" s="202"/>
      <c r="G5" s="202"/>
      <c r="H5" s="202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8" t="s">
        <v>167</v>
      </c>
      <c r="C9" s="208"/>
      <c r="D9" s="208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6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5"/>
    </row>
    <row r="13" spans="1:10" s="67" customFormat="1" ht="12"/>
    <row r="14" spans="1:10" s="67" customFormat="1" ht="12" hidden="1">
      <c r="A14" s="147" t="s">
        <v>59</v>
      </c>
    </row>
    <row r="15" spans="1:10" s="67" customFormat="1" ht="30" hidden="1" customHeight="1">
      <c r="A15" s="203" t="s">
        <v>153</v>
      </c>
      <c r="B15" s="203"/>
      <c r="C15" s="203"/>
      <c r="D15" s="203"/>
      <c r="E15" s="203"/>
      <c r="F15" s="203"/>
      <c r="G15" s="203"/>
      <c r="H15" s="203"/>
    </row>
    <row r="16" spans="1:10" s="67" customFormat="1" ht="30" hidden="1" customHeight="1">
      <c r="A16" s="203" t="s">
        <v>154</v>
      </c>
      <c r="B16" s="203"/>
      <c r="C16" s="203"/>
      <c r="D16" s="203"/>
      <c r="E16" s="203"/>
      <c r="F16" s="203"/>
      <c r="G16" s="203"/>
      <c r="H16" s="203"/>
    </row>
    <row r="17" spans="1:8" s="67" customFormat="1" ht="30" hidden="1" customHeight="1">
      <c r="A17" s="203" t="s">
        <v>155</v>
      </c>
      <c r="B17" s="203"/>
      <c r="C17" s="203"/>
      <c r="D17" s="203"/>
      <c r="E17" s="203"/>
      <c r="F17" s="203"/>
      <c r="G17" s="203"/>
      <c r="H17" s="203"/>
    </row>
    <row r="18" spans="1:8" s="67" customFormat="1" ht="30" hidden="1" customHeight="1">
      <c r="A18" s="203" t="s">
        <v>156</v>
      </c>
      <c r="B18" s="203"/>
      <c r="C18" s="203"/>
      <c r="D18" s="203"/>
      <c r="E18" s="203"/>
      <c r="F18" s="203"/>
      <c r="G18" s="203"/>
      <c r="H18" s="203"/>
    </row>
    <row r="19" spans="1:8" s="67" customFormat="1" ht="27" customHeight="1">
      <c r="A19" s="203" t="s">
        <v>159</v>
      </c>
      <c r="B19" s="203"/>
      <c r="C19" s="203"/>
      <c r="D19" s="203"/>
      <c r="E19" s="203"/>
      <c r="F19" s="203"/>
      <c r="G19" s="203"/>
      <c r="H19" s="203"/>
    </row>
    <row r="20" spans="1:8">
      <c r="A20" s="202"/>
      <c r="B20" s="202"/>
      <c r="C20" s="202"/>
      <c r="D20" s="202"/>
      <c r="E20" s="202"/>
      <c r="F20" s="202"/>
      <c r="G20" s="202"/>
      <c r="H20" s="202"/>
    </row>
    <row r="21" spans="1:8">
      <c r="A21" s="202"/>
      <c r="B21" s="202"/>
      <c r="C21" s="202"/>
      <c r="D21" s="202"/>
      <c r="E21" s="202"/>
      <c r="F21" s="202"/>
      <c r="G21" s="202"/>
      <c r="H21" s="202"/>
    </row>
    <row r="22" spans="1:8">
      <c r="G22" s="148"/>
    </row>
    <row r="23" spans="1:8">
      <c r="G23" s="148"/>
    </row>
    <row r="24" spans="1:8">
      <c r="F24" s="149"/>
      <c r="G24" s="149"/>
      <c r="H24" s="149"/>
    </row>
    <row r="25" spans="1:8">
      <c r="F25" s="149"/>
      <c r="G25" s="149"/>
      <c r="H25" s="149"/>
    </row>
    <row r="26" spans="1:8">
      <c r="F26" s="149"/>
      <c r="G26" s="149"/>
      <c r="H26" s="149"/>
    </row>
    <row r="27" spans="1:8">
      <c r="F27" s="149"/>
      <c r="G27" s="149"/>
      <c r="H27" s="149"/>
    </row>
    <row r="28" spans="1:8">
      <c r="F28" s="149"/>
      <c r="G28" s="149"/>
      <c r="H28" s="149"/>
    </row>
    <row r="29" spans="1:8">
      <c r="F29" s="149"/>
      <c r="G29" s="149"/>
      <c r="H29" s="149"/>
    </row>
    <row r="30" spans="1:8">
      <c r="F30" s="149"/>
      <c r="G30" s="149"/>
      <c r="H30" s="149"/>
    </row>
    <row r="31" spans="1:8">
      <c r="H31" s="150"/>
    </row>
  </sheetData>
  <sheetProtection selectLockedCells="1" selectUnlockedCells="1"/>
  <mergeCells count="12">
    <mergeCell ref="A2:H2"/>
    <mergeCell ref="A3:H3"/>
    <mergeCell ref="A5:H5"/>
    <mergeCell ref="A6:H6"/>
    <mergeCell ref="A17:H17"/>
    <mergeCell ref="A18:H18"/>
    <mergeCell ref="A20:H20"/>
    <mergeCell ref="A21:H21"/>
    <mergeCell ref="B9:D9"/>
    <mergeCell ref="A15:H15"/>
    <mergeCell ref="A16:H16"/>
    <mergeCell ref="A19:H19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 ht="15.75">
      <c r="A3" s="209" t="s">
        <v>199</v>
      </c>
      <c r="B3" s="209"/>
      <c r="C3" s="209"/>
      <c r="D3" s="209"/>
      <c r="E3" s="209"/>
      <c r="F3" s="209"/>
    </row>
    <row r="4" spans="1:7" s="2" customFormat="1" ht="15" customHeight="1">
      <c r="A4" s="3"/>
      <c r="B4" s="3"/>
      <c r="C4" s="3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s="2" customFormat="1" ht="12.75" customHeight="1"/>
    <row r="8" spans="1:7" s="36" customFormat="1" ht="24" customHeight="1">
      <c r="A8" s="31" t="s">
        <v>127</v>
      </c>
      <c r="B8" s="204" t="s">
        <v>15</v>
      </c>
      <c r="C8" s="204"/>
      <c r="D8" s="204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11" t="s">
        <v>136</v>
      </c>
      <c r="C9" s="212"/>
      <c r="D9" s="213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11" t="s">
        <v>130</v>
      </c>
      <c r="C10" s="212"/>
      <c r="D10" s="213"/>
      <c r="E10" s="59">
        <v>0.9</v>
      </c>
      <c r="F10" s="43">
        <v>3.84</v>
      </c>
      <c r="G10" s="58"/>
    </row>
    <row r="11" spans="1:7" s="50" customFormat="1" ht="14.1" customHeight="1">
      <c r="A11" s="206"/>
      <c r="B11" s="206"/>
      <c r="C11" s="206"/>
      <c r="D11" s="206"/>
      <c r="E11" s="206"/>
      <c r="F11" s="206"/>
      <c r="G11" s="49"/>
    </row>
    <row r="12" spans="1:7" s="36" customFormat="1" ht="13.5" customHeight="1">
      <c r="A12" s="214" t="s">
        <v>59</v>
      </c>
      <c r="B12" s="214"/>
      <c r="C12" s="214"/>
      <c r="D12" s="214"/>
      <c r="E12" s="214"/>
      <c r="F12" s="214"/>
    </row>
    <row r="13" spans="1:7" s="36" customFormat="1" ht="12.75" customHeight="1">
      <c r="A13" s="206"/>
      <c r="B13" s="206"/>
      <c r="C13" s="206"/>
      <c r="D13" s="206"/>
      <c r="E13" s="206"/>
      <c r="F13" s="206"/>
    </row>
    <row r="14" spans="1:7" s="36" customFormat="1" ht="66.75" customHeight="1">
      <c r="A14" s="215" t="s">
        <v>132</v>
      </c>
      <c r="B14" s="216"/>
      <c r="C14" s="216"/>
      <c r="D14" s="216"/>
      <c r="E14" s="216"/>
      <c r="F14" s="216"/>
    </row>
    <row r="15" spans="1:7" s="36" customFormat="1" ht="68.25" customHeight="1">
      <c r="A15" s="215" t="s">
        <v>133</v>
      </c>
      <c r="B15" s="216"/>
      <c r="C15" s="216"/>
      <c r="D15" s="216"/>
      <c r="E15" s="216"/>
      <c r="F15" s="216"/>
    </row>
    <row r="16" spans="1:7" s="36" customFormat="1" ht="27" customHeight="1">
      <c r="A16" s="215" t="s">
        <v>131</v>
      </c>
      <c r="B16" s="216"/>
      <c r="C16" s="216"/>
      <c r="D16" s="216"/>
      <c r="E16" s="216"/>
      <c r="F16" s="216"/>
    </row>
    <row r="17" spans="1:6" s="36" customFormat="1" ht="15" customHeight="1">
      <c r="A17" s="206"/>
      <c r="B17" s="206"/>
      <c r="C17" s="206"/>
      <c r="D17" s="206"/>
      <c r="E17" s="206"/>
      <c r="F17" s="206"/>
    </row>
    <row r="18" spans="1:6" s="36" customFormat="1" ht="15" customHeight="1">
      <c r="A18" s="206"/>
      <c r="B18" s="206"/>
      <c r="C18" s="206"/>
      <c r="D18" s="206"/>
      <c r="E18" s="206"/>
      <c r="F18" s="206"/>
    </row>
    <row r="19" spans="1:6" s="36" customFormat="1" ht="15" customHeight="1">
      <c r="A19" s="206"/>
      <c r="B19" s="206"/>
      <c r="C19" s="206"/>
      <c r="D19" s="206"/>
      <c r="E19" s="206"/>
      <c r="F19" s="206"/>
    </row>
    <row r="20" spans="1:6" s="36" customFormat="1" ht="15" customHeight="1">
      <c r="A20" s="206"/>
      <c r="B20" s="206"/>
      <c r="C20" s="206"/>
      <c r="D20" s="206"/>
      <c r="E20" s="206"/>
      <c r="F20" s="206"/>
    </row>
    <row r="21" spans="1:6" s="36" customFormat="1" ht="15" customHeight="1">
      <c r="A21" s="206"/>
      <c r="B21" s="206"/>
      <c r="C21" s="206"/>
      <c r="D21" s="206"/>
      <c r="E21" s="206"/>
      <c r="F21" s="206"/>
    </row>
    <row r="22" spans="1:6" ht="15" customHeight="1">
      <c r="A22" s="206"/>
      <c r="B22" s="206"/>
      <c r="C22" s="206"/>
      <c r="D22" s="206"/>
      <c r="E22" s="206"/>
      <c r="F22" s="206"/>
    </row>
    <row r="23" spans="1:6" ht="15" customHeight="1">
      <c r="A23" s="206"/>
      <c r="B23" s="206"/>
      <c r="C23" s="206"/>
      <c r="D23" s="206"/>
      <c r="E23" s="206"/>
      <c r="F23" s="206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>
      <c r="A3" s="220" t="s">
        <v>198</v>
      </c>
      <c r="B3" s="220"/>
      <c r="C3" s="220"/>
      <c r="D3" s="220"/>
      <c r="E3" s="220"/>
      <c r="F3" s="220"/>
    </row>
    <row r="4" spans="1:7" s="2" customFormat="1" ht="15" customHeight="1">
      <c r="A4" s="90"/>
      <c r="B4" s="90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8" t="s">
        <v>179</v>
      </c>
      <c r="B8" s="218"/>
      <c r="C8" s="218"/>
      <c r="D8" s="218"/>
      <c r="E8" s="218"/>
      <c r="F8" s="218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9" t="s">
        <v>180</v>
      </c>
      <c r="B10" s="219"/>
      <c r="C10" s="219"/>
      <c r="D10" s="219"/>
      <c r="E10" s="219"/>
      <c r="F10" s="219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4" t="s">
        <v>59</v>
      </c>
      <c r="B29" s="214"/>
      <c r="C29" s="214"/>
      <c r="D29" s="214"/>
      <c r="E29" s="214"/>
      <c r="F29" s="214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7" t="s">
        <v>197</v>
      </c>
      <c r="B31" s="217"/>
      <c r="C31" s="217"/>
      <c r="D31" s="217"/>
      <c r="E31" s="217"/>
      <c r="F31" s="217"/>
    </row>
    <row r="32" spans="1:7" s="36" customFormat="1" ht="7.5" customHeight="1">
      <c r="A32" s="206"/>
      <c r="B32" s="206"/>
      <c r="C32" s="206"/>
      <c r="D32" s="206"/>
      <c r="E32" s="206"/>
      <c r="F32" s="206"/>
    </row>
    <row r="33" spans="1:6" s="36" customFormat="1" ht="78.75" customHeight="1">
      <c r="A33" s="218" t="s">
        <v>195</v>
      </c>
      <c r="B33" s="218"/>
      <c r="C33" s="218"/>
      <c r="D33" s="218"/>
      <c r="E33" s="218"/>
      <c r="F33" s="218"/>
    </row>
    <row r="34" spans="1:6" s="36" customFormat="1" ht="15" customHeight="1">
      <c r="A34" s="206"/>
      <c r="B34" s="206"/>
      <c r="C34" s="206"/>
      <c r="D34" s="206"/>
      <c r="E34" s="206"/>
      <c r="F34" s="206"/>
    </row>
    <row r="35" spans="1:6" ht="15" customHeight="1">
      <c r="A35" s="206"/>
      <c r="B35" s="206"/>
      <c r="C35" s="206"/>
      <c r="D35" s="206"/>
      <c r="E35" s="206"/>
      <c r="F35" s="206"/>
    </row>
    <row r="36" spans="1:6" ht="15" customHeight="1">
      <c r="A36" s="206"/>
      <c r="B36" s="206"/>
      <c r="C36" s="206"/>
      <c r="D36" s="206"/>
      <c r="E36" s="206"/>
      <c r="F36" s="206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10:F10"/>
    <mergeCell ref="A2:F2"/>
    <mergeCell ref="A3:F3"/>
    <mergeCell ref="A5:F5"/>
    <mergeCell ref="A6:F6"/>
    <mergeCell ref="A8:F8"/>
    <mergeCell ref="A36:F36"/>
    <mergeCell ref="A29:F29"/>
    <mergeCell ref="A31:F31"/>
    <mergeCell ref="A32:F32"/>
    <mergeCell ref="A33:F33"/>
    <mergeCell ref="A34:F34"/>
    <mergeCell ref="A35:F35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E63" sqref="E63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201" t="s">
        <v>50</v>
      </c>
      <c r="B3" s="201"/>
      <c r="C3" s="201"/>
    </row>
    <row r="4" spans="1:3" s="4" customFormat="1" ht="8.25">
      <c r="A4" s="6"/>
      <c r="B4" s="6"/>
      <c r="C4" s="6"/>
    </row>
    <row r="5" spans="1:3" ht="15.75">
      <c r="A5" s="222" t="s">
        <v>28</v>
      </c>
      <c r="B5" s="222"/>
      <c r="C5" s="222"/>
    </row>
    <row r="6" spans="1:3">
      <c r="A6" s="202" t="s">
        <v>121</v>
      </c>
      <c r="B6" s="202"/>
      <c r="C6" s="202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209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3" t="s">
        <v>29</v>
      </c>
      <c r="B85" s="223"/>
      <c r="C85" s="223"/>
    </row>
    <row r="86" spans="1:3" ht="15">
      <c r="A86" s="221" t="s">
        <v>30</v>
      </c>
      <c r="B86" s="221"/>
      <c r="C86" s="221"/>
    </row>
    <row r="87" spans="1:3" s="4" customFormat="1" ht="8.25">
      <c r="A87" s="224" t="s">
        <v>29</v>
      </c>
      <c r="B87" s="224"/>
      <c r="C87" s="224"/>
    </row>
    <row r="88" spans="1:3" ht="15">
      <c r="A88" s="221" t="s">
        <v>31</v>
      </c>
      <c r="B88" s="221"/>
      <c r="C88" s="221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Normal="100" zoomScaleSheetLayoutView="100" workbookViewId="0">
      <selection activeCell="J23" sqref="J23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5" t="s">
        <v>170</v>
      </c>
      <c r="B3" s="205"/>
      <c r="C3" s="205"/>
      <c r="D3" s="205"/>
      <c r="E3" s="205"/>
      <c r="F3" s="205"/>
      <c r="G3" s="205"/>
      <c r="H3" s="205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5" t="s">
        <v>205</v>
      </c>
      <c r="B5" s="205"/>
      <c r="C5" s="205"/>
      <c r="D5" s="205"/>
      <c r="E5" s="205"/>
      <c r="F5" s="205"/>
      <c r="G5" s="205"/>
      <c r="H5" s="205"/>
    </row>
    <row r="6" spans="1:10" s="2" customFormat="1" ht="8.25">
      <c r="A6" s="3"/>
      <c r="B6" s="3"/>
      <c r="C6" s="3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171</v>
      </c>
      <c r="B8" s="202"/>
      <c r="C8" s="202"/>
      <c r="D8" s="202"/>
      <c r="E8" s="202"/>
      <c r="F8" s="202"/>
      <c r="G8" s="202"/>
      <c r="H8" s="202"/>
    </row>
    <row r="9" spans="1:10" s="2" customFormat="1" ht="8.25"/>
    <row r="10" spans="1:10" s="36" customFormat="1" ht="24">
      <c r="A10" s="31" t="s">
        <v>68</v>
      </c>
      <c r="B10" s="204" t="s">
        <v>69</v>
      </c>
      <c r="C10" s="204"/>
      <c r="D10" s="204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6" t="s">
        <v>29</v>
      </c>
      <c r="B26" s="226"/>
      <c r="C26" s="226"/>
      <c r="D26" s="226"/>
      <c r="E26" s="226"/>
      <c r="F26" s="226"/>
      <c r="G26" s="226"/>
      <c r="H26" s="226"/>
    </row>
    <row r="27" spans="1:8" ht="15">
      <c r="A27" s="225" t="s">
        <v>30</v>
      </c>
      <c r="B27" s="225"/>
      <c r="C27" s="225"/>
      <c r="D27" s="225"/>
      <c r="E27" s="225"/>
      <c r="F27" s="225"/>
      <c r="G27" s="225"/>
      <c r="H27" s="225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6" t="s">
        <v>29</v>
      </c>
      <c r="B29" s="226"/>
      <c r="C29" s="226"/>
      <c r="D29" s="226"/>
      <c r="E29" s="226"/>
      <c r="F29" s="226"/>
      <c r="G29" s="226"/>
      <c r="H29" s="226"/>
    </row>
    <row r="30" spans="1:8" ht="15">
      <c r="A30" s="225" t="s">
        <v>31</v>
      </c>
      <c r="B30" s="225"/>
      <c r="C30" s="225"/>
      <c r="D30" s="225"/>
      <c r="E30" s="225"/>
      <c r="F30" s="225"/>
      <c r="G30" s="225"/>
      <c r="H30" s="225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3" zoomScaleNormal="100" zoomScaleSheetLayoutView="100" workbookViewId="0">
      <selection activeCell="J18" sqref="J1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5" t="s">
        <v>172</v>
      </c>
      <c r="B3" s="205"/>
      <c r="C3" s="205"/>
      <c r="D3" s="205"/>
      <c r="E3" s="205"/>
      <c r="F3" s="205"/>
      <c r="G3" s="205"/>
      <c r="H3" s="205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5" t="s">
        <v>174</v>
      </c>
      <c r="B5" s="205"/>
      <c r="C5" s="205"/>
      <c r="D5" s="205"/>
      <c r="E5" s="205"/>
      <c r="F5" s="205"/>
      <c r="G5" s="205"/>
      <c r="H5" s="205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173</v>
      </c>
      <c r="B8" s="202"/>
      <c r="C8" s="202"/>
      <c r="D8" s="202"/>
      <c r="E8" s="202"/>
      <c r="F8" s="202"/>
      <c r="G8" s="202"/>
      <c r="H8" s="202"/>
    </row>
    <row r="9" spans="1:10" s="2" customFormat="1" ht="15" customHeight="1"/>
    <row r="10" spans="1:10" s="36" customFormat="1" ht="24">
      <c r="A10" s="69" t="s">
        <v>163</v>
      </c>
      <c r="B10" s="208" t="s">
        <v>167</v>
      </c>
      <c r="C10" s="208"/>
      <c r="D10" s="208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6" t="s">
        <v>29</v>
      </c>
      <c r="B18" s="226"/>
      <c r="C18" s="226"/>
      <c r="D18" s="226"/>
      <c r="E18" s="226"/>
      <c r="F18" s="226"/>
      <c r="G18" s="226"/>
      <c r="H18" s="226"/>
    </row>
    <row r="19" spans="1:8" s="36" customFormat="1" ht="15" customHeight="1">
      <c r="A19" s="225" t="s">
        <v>30</v>
      </c>
      <c r="B19" s="225"/>
      <c r="C19" s="225"/>
      <c r="D19" s="225"/>
      <c r="E19" s="225"/>
      <c r="F19" s="225"/>
      <c r="G19" s="225"/>
      <c r="H19" s="225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6" t="s">
        <v>29</v>
      </c>
      <c r="B21" s="226"/>
      <c r="C21" s="226"/>
      <c r="D21" s="226"/>
      <c r="E21" s="226"/>
      <c r="F21" s="226"/>
      <c r="G21" s="226"/>
      <c r="H21" s="226"/>
    </row>
    <row r="22" spans="1:8" s="36" customFormat="1" ht="14.25" customHeight="1">
      <c r="A22" s="225" t="s">
        <v>31</v>
      </c>
      <c r="B22" s="225"/>
      <c r="C22" s="225"/>
      <c r="D22" s="225"/>
      <c r="E22" s="225"/>
      <c r="F22" s="225"/>
      <c r="G22" s="225"/>
      <c r="H22" s="225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0.25380000000000003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210.72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126.43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27.39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364.53999999999996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4214.45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203</v>
      </c>
      <c r="B83" s="144"/>
      <c r="C83" s="18">
        <v>20.84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84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217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0.33479999999999999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0.05</v>
      </c>
      <c r="C75" s="12">
        <f>ROUND(((($C$67+$C$72)/(1-($B$78)))-($C$67+$C$72))*(B75/$B$78),2)</f>
        <v>170.22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102.13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22.13</v>
      </c>
    </row>
    <row r="78" spans="1:4" s="9" customFormat="1">
      <c r="A78" s="16" t="s">
        <v>26</v>
      </c>
      <c r="B78" s="21">
        <f>SUM(B75:B77)</f>
        <v>8.6500000000000007E-2</v>
      </c>
      <c r="C78" s="18">
        <f>SUM(C75:C77)</f>
        <v>294.48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3404.4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204</v>
      </c>
      <c r="B83" s="144"/>
      <c r="C83" s="18">
        <v>16.329999999999998</v>
      </c>
    </row>
    <row r="84" spans="1:5" s="4" customFormat="1" ht="8.25"/>
    <row r="85" spans="1:5" s="4" customFormat="1" ht="8.25"/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85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218</v>
      </c>
      <c r="B9" s="111"/>
      <c r="C9" s="12">
        <v>2668.97</v>
      </c>
      <c r="E9" s="14"/>
    </row>
    <row r="10" spans="1:6" s="4" customFormat="1" ht="12.75" customHeight="1">
      <c r="A10" s="112" t="s">
        <v>212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0.13489999999999999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-192.17</v>
      </c>
    </row>
    <row r="61" spans="1:6">
      <c r="A61" s="19" t="s">
        <v>210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211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356.88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214.13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46.39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617.4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7137.5599999999995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4" sqref="E84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102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220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5" t="s">
        <v>46</v>
      </c>
      <c r="B2" s="205"/>
      <c r="C2" s="205"/>
      <c r="D2" s="205"/>
      <c r="E2" s="205"/>
      <c r="F2" s="205"/>
      <c r="G2" s="205"/>
      <c r="H2" s="205"/>
    </row>
    <row r="3" spans="1:10" s="2" customFormat="1" ht="18.75">
      <c r="A3" s="205" t="s">
        <v>205</v>
      </c>
      <c r="B3" s="205"/>
      <c r="C3" s="205"/>
      <c r="D3" s="205"/>
      <c r="E3" s="205"/>
      <c r="F3" s="205"/>
      <c r="G3" s="205"/>
      <c r="H3" s="205"/>
    </row>
    <row r="4" spans="1:10" s="2" customFormat="1" ht="8.25">
      <c r="A4" s="3"/>
      <c r="B4" s="3"/>
      <c r="C4" s="3"/>
    </row>
    <row r="5" spans="1:10">
      <c r="A5" s="206" t="s">
        <v>1</v>
      </c>
      <c r="B5" s="206"/>
      <c r="C5" s="206"/>
      <c r="D5" s="206"/>
      <c r="E5" s="206"/>
      <c r="F5" s="206"/>
      <c r="G5" s="206"/>
      <c r="H5" s="206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2" customFormat="1" ht="8.25"/>
    <row r="8" spans="1:10" s="36" customFormat="1" ht="24">
      <c r="A8" s="31" t="s">
        <v>68</v>
      </c>
      <c r="B8" s="204" t="s">
        <v>69</v>
      </c>
      <c r="C8" s="204"/>
      <c r="D8" s="204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7" t="s">
        <v>151</v>
      </c>
      <c r="B17" s="207"/>
      <c r="C17" s="207"/>
      <c r="D17" s="207"/>
      <c r="E17" s="207"/>
      <c r="F17" s="207"/>
      <c r="G17" s="207"/>
      <c r="H17" s="207"/>
    </row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3" t="s">
        <v>200</v>
      </c>
      <c r="B24" s="203"/>
      <c r="C24" s="203"/>
      <c r="D24" s="203"/>
      <c r="E24" s="203"/>
      <c r="F24" s="203"/>
      <c r="G24" s="203"/>
      <c r="H24" s="20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2019-10-10T14:35:15Z</cp:lastPrinted>
  <dcterms:created xsi:type="dcterms:W3CDTF">2012-05-31T13:53:51Z</dcterms:created>
  <dcterms:modified xsi:type="dcterms:W3CDTF">2022-01-25T13:01:01Z</dcterms:modified>
</cp:coreProperties>
</file>